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5600" windowHeight="17480" tabRatio="500"/>
  </bookViews>
  <sheets>
    <sheet name="Itinéraires2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D48" i="1"/>
  <c r="I47" i="1"/>
  <c r="H47" i="1"/>
  <c r="G47" i="1"/>
  <c r="F47" i="1"/>
  <c r="E47" i="1"/>
  <c r="D47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F20" i="1"/>
  <c r="I20" i="1"/>
  <c r="H20" i="1"/>
  <c r="G20" i="1"/>
  <c r="E20" i="1"/>
  <c r="D20" i="1"/>
  <c r="F19" i="1"/>
  <c r="I19" i="1"/>
  <c r="H19" i="1"/>
  <c r="G19" i="1"/>
  <c r="E19" i="1"/>
  <c r="D19" i="1"/>
  <c r="F18" i="1"/>
  <c r="I18" i="1"/>
  <c r="H18" i="1"/>
  <c r="G18" i="1"/>
  <c r="E18" i="1"/>
  <c r="D18" i="1"/>
  <c r="F17" i="1"/>
  <c r="I17" i="1"/>
  <c r="H17" i="1"/>
  <c r="G17" i="1"/>
  <c r="E17" i="1"/>
  <c r="D17" i="1"/>
  <c r="F16" i="1"/>
  <c r="I16" i="1"/>
  <c r="H16" i="1"/>
  <c r="G16" i="1"/>
  <c r="E16" i="1"/>
  <c r="D16" i="1"/>
  <c r="F15" i="1"/>
  <c r="I15" i="1"/>
  <c r="H15" i="1"/>
  <c r="G15" i="1"/>
  <c r="E15" i="1"/>
  <c r="D15" i="1"/>
  <c r="F14" i="1"/>
  <c r="I14" i="1"/>
  <c r="H14" i="1"/>
  <c r="G14" i="1"/>
  <c r="E14" i="1"/>
  <c r="D14" i="1"/>
  <c r="F13" i="1"/>
  <c r="I13" i="1"/>
  <c r="H13" i="1"/>
  <c r="G13" i="1"/>
  <c r="E13" i="1"/>
  <c r="D13" i="1"/>
  <c r="F12" i="1"/>
  <c r="I12" i="1"/>
  <c r="H12" i="1"/>
  <c r="G12" i="1"/>
  <c r="E12" i="1"/>
  <c r="D12" i="1"/>
  <c r="F11" i="1"/>
  <c r="I11" i="1"/>
  <c r="H11" i="1"/>
  <c r="G11" i="1"/>
  <c r="E11" i="1"/>
  <c r="D11" i="1"/>
  <c r="F10" i="1"/>
  <c r="I10" i="1"/>
  <c r="H10" i="1"/>
  <c r="G10" i="1"/>
  <c r="E10" i="1"/>
  <c r="D10" i="1"/>
  <c r="F9" i="1"/>
  <c r="I9" i="1"/>
  <c r="H9" i="1"/>
  <c r="G9" i="1"/>
  <c r="E9" i="1"/>
  <c r="D9" i="1"/>
  <c r="F8" i="1"/>
  <c r="I8" i="1"/>
  <c r="H8" i="1"/>
  <c r="G8" i="1"/>
  <c r="E8" i="1"/>
  <c r="D8" i="1"/>
  <c r="F7" i="1"/>
  <c r="I7" i="1"/>
  <c r="H7" i="1"/>
  <c r="G7" i="1"/>
  <c r="E7" i="1"/>
  <c r="D7" i="1"/>
  <c r="F6" i="1"/>
  <c r="I6" i="1"/>
  <c r="H6" i="1"/>
  <c r="G6" i="1"/>
  <c r="E6" i="1"/>
  <c r="D6" i="1"/>
  <c r="F5" i="1"/>
  <c r="I5" i="1"/>
  <c r="H5" i="1"/>
  <c r="G5" i="1"/>
  <c r="E5" i="1"/>
  <c r="D5" i="1"/>
  <c r="F4" i="1"/>
  <c r="I4" i="1"/>
  <c r="H4" i="1"/>
  <c r="G4" i="1"/>
  <c r="E4" i="1"/>
  <c r="D4" i="1"/>
  <c r="B2" i="1"/>
  <c r="E2" i="1"/>
  <c r="C2" i="1"/>
  <c r="F2" i="1"/>
  <c r="I2" i="1"/>
  <c r="H2" i="1"/>
  <c r="G2" i="1"/>
  <c r="D2" i="1"/>
</calcChain>
</file>

<file path=xl/sharedStrings.xml><?xml version="1.0" encoding="utf-8"?>
<sst xmlns="http://schemas.openxmlformats.org/spreadsheetml/2006/main" count="29" uniqueCount="29">
  <si>
    <t>Milles Nautiques</t>
  </si>
  <si>
    <t>Nœuds</t>
  </si>
  <si>
    <t>J : H : Min : Secondes</t>
  </si>
  <si>
    <t>JOURS</t>
  </si>
  <si>
    <t>HEURES</t>
  </si>
  <si>
    <t>MINUTES</t>
  </si>
  <si>
    <t>SECONDES</t>
  </si>
  <si>
    <t>CUMULS &amp; MOYENNES</t>
  </si>
  <si>
    <t>Étapes</t>
  </si>
  <si>
    <t>Étapes en milles nautiques</t>
  </si>
  <si>
    <t>Moyenne en Nœuds</t>
  </si>
  <si>
    <t>Durée des étapes</t>
  </si>
  <si>
    <t>PARIS - TOMBOUCTOU</t>
  </si>
  <si>
    <t>TOMBOUCTOU-ABIDJAN</t>
  </si>
  <si>
    <t>Plikempoâ - Trendensbourg</t>
  </si>
  <si>
    <t>Trendensbourg-Flairzenburlb</t>
  </si>
  <si>
    <t>Flairzenburlb - Geçaipluhou</t>
  </si>
  <si>
    <t>Geçaipluhou - Lasone</t>
  </si>
  <si>
    <t>Lasone - Letrou</t>
  </si>
  <si>
    <t>Letrou - Lalahitou</t>
  </si>
  <si>
    <t>Lalahitou - Shépahousset</t>
  </si>
  <si>
    <t>Shépahousset - Kelkepar</t>
  </si>
  <si>
    <t>Kelkepar - Ayeur</t>
  </si>
  <si>
    <t>Ayeur - Patroloin</t>
  </si>
  <si>
    <t>Patroloin - Sépala</t>
  </si>
  <si>
    <t>Sépala - Sétayeur</t>
  </si>
  <si>
    <t>Sétayeur - Parla</t>
  </si>
  <si>
    <t>Parla - Sétrouhé</t>
  </si>
  <si>
    <t>Sétroué - Mébouché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</si>
</sst>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40C]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theme="0" tint="-0.249977111117893"/>
      <name val="Calibri"/>
      <scheme val="minor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b/>
      <sz val="14"/>
      <name val="Arial"/>
    </font>
    <font>
      <sz val="10"/>
      <name val="Lucida Calligraphy"/>
    </font>
    <font>
      <sz val="10"/>
      <name val="Lucida Handwriting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CCC0DA"/>
        <bgColor rgb="FF000000"/>
      </patternFill>
    </fill>
  </fills>
  <borders count="10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1" fillId="0" borderId="1" xfId="0" applyFont="1" applyBorder="1" applyAlignment="1" applyProtection="1">
      <alignment vertical="center"/>
      <protection hidden="1"/>
    </xf>
    <xf numFmtId="2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4" xfId="1" applyFont="1" applyFill="1" applyBorder="1" applyAlignment="1" applyProtection="1">
      <alignment horizontal="center" vertical="center"/>
      <protection hidden="1"/>
    </xf>
    <xf numFmtId="2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1" fontId="5" fillId="0" borderId="0" xfId="1" applyNumberFormat="1" applyFont="1" applyFill="1" applyBorder="1" applyAlignment="1" applyProtection="1">
      <alignment vertical="center"/>
      <protection hidden="1"/>
    </xf>
    <xf numFmtId="1" fontId="6" fillId="0" borderId="0" xfId="0" applyNumberFormat="1" applyFont="1" applyAlignment="1" applyProtection="1">
      <alignment vertical="center"/>
      <protection hidden="1"/>
    </xf>
    <xf numFmtId="2" fontId="6" fillId="0" borderId="0" xfId="0" applyNumberFormat="1" applyFont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7" fillId="0" borderId="7" xfId="1" applyNumberFormat="1" applyFont="1" applyFill="1" applyBorder="1" applyAlignment="1" applyProtection="1">
      <alignment horizontal="center"/>
      <protection hidden="1"/>
    </xf>
    <xf numFmtId="2" fontId="8" fillId="0" borderId="8" xfId="1" applyNumberFormat="1" applyFont="1" applyFill="1" applyBorder="1" applyAlignment="1" applyProtection="1">
      <alignment horizontal="center" vertical="center" wrapText="1"/>
      <protection hidden="1"/>
    </xf>
    <xf numFmtId="2" fontId="9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4" fillId="0" borderId="1" xfId="1" applyFont="1" applyBorder="1" applyAlignment="1" applyProtection="1">
      <alignment vertical="center"/>
      <protection locked="0"/>
    </xf>
    <xf numFmtId="2" fontId="8" fillId="2" borderId="2" xfId="1" applyNumberFormat="1" applyFont="1" applyFill="1" applyBorder="1" applyAlignment="1" applyProtection="1">
      <alignment vertical="center"/>
      <protection locked="0"/>
    </xf>
    <xf numFmtId="2" fontId="9" fillId="3" borderId="2" xfId="1" applyNumberFormat="1" applyFont="1" applyFill="1" applyBorder="1" applyAlignment="1" applyProtection="1">
      <alignment horizontal="center" vertical="center"/>
      <protection locked="0"/>
    </xf>
    <xf numFmtId="165" fontId="4" fillId="0" borderId="3" xfId="1" applyNumberFormat="1" applyFont="1" applyFill="1" applyBorder="1" applyAlignment="1" applyProtection="1">
      <alignment horizontal="right" vertical="center"/>
      <protection hidden="1"/>
    </xf>
    <xf numFmtId="0" fontId="4" fillId="0" borderId="4" xfId="1" applyFont="1" applyBorder="1" applyAlignment="1" applyProtection="1">
      <alignment vertical="center"/>
      <protection locked="0"/>
    </xf>
    <xf numFmtId="2" fontId="8" fillId="2" borderId="5" xfId="1" applyNumberFormat="1" applyFont="1" applyFill="1" applyBorder="1" applyAlignment="1" applyProtection="1">
      <alignment vertical="center"/>
      <protection locked="0"/>
    </xf>
    <xf numFmtId="2" fontId="9" fillId="3" borderId="5" xfId="1" applyNumberFormat="1" applyFont="1" applyFill="1" applyBorder="1" applyAlignment="1" applyProtection="1">
      <alignment horizontal="center" vertical="center"/>
      <protection locked="0"/>
    </xf>
    <xf numFmtId="165" fontId="4" fillId="0" borderId="6" xfId="1" applyNumberFormat="1" applyFont="1" applyFill="1" applyBorder="1" applyAlignment="1" applyProtection="1">
      <alignment horizontal="right" vertical="center"/>
      <protection hidden="1"/>
    </xf>
    <xf numFmtId="0" fontId="4" fillId="0" borderId="4" xfId="1" applyFont="1" applyFill="1" applyBorder="1" applyAlignment="1" applyProtection="1">
      <alignment horizontal="left" vertical="center"/>
      <protection locked="0"/>
    </xf>
    <xf numFmtId="2" fontId="8" fillId="4" borderId="5" xfId="0" applyNumberFormat="1" applyFont="1" applyFill="1" applyBorder="1" applyAlignment="1" applyProtection="1">
      <alignment vertical="center"/>
      <protection locked="0"/>
    </xf>
    <xf numFmtId="2" fontId="9" fillId="5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2" fontId="8" fillId="2" borderId="8" xfId="1" applyNumberFormat="1" applyFont="1" applyFill="1" applyBorder="1" applyAlignment="1" applyProtection="1">
      <alignment vertical="center"/>
      <protection locked="0"/>
    </xf>
    <xf numFmtId="2" fontId="9" fillId="3" borderId="8" xfId="1" applyNumberFormat="1" applyFont="1" applyFill="1" applyBorder="1" applyAlignment="1" applyProtection="1">
      <alignment horizontal="center" vertical="center"/>
      <protection locked="0"/>
    </xf>
    <xf numFmtId="165" fontId="4" fillId="0" borderId="9" xfId="1" applyNumberFormat="1" applyFont="1" applyFill="1" applyBorder="1" applyAlignment="1" applyProtection="1">
      <alignment horizontal="right" vertical="center"/>
      <protection hidden="1"/>
    </xf>
    <xf numFmtId="2" fontId="10" fillId="0" borderId="0" xfId="0" applyNumberFormat="1" applyFont="1" applyAlignment="1" applyProtection="1">
      <alignment vertical="center"/>
      <protection hidden="1"/>
    </xf>
    <xf numFmtId="165" fontId="4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zoomScale="145" zoomScaleNormal="145" zoomScalePageLayoutView="145" workbookViewId="0">
      <pane ySplit="3" topLeftCell="A4" activePane="bottomLeft" state="frozen"/>
      <selection pane="bottomLeft" activeCell="F2" sqref="F2"/>
    </sheetView>
  </sheetViews>
  <sheetFormatPr baseColWidth="10" defaultColWidth="11.5" defaultRowHeight="14" x14ac:dyDescent="0"/>
  <cols>
    <col min="1" max="1" width="28.33203125" style="17" customWidth="1"/>
    <col min="2" max="3" width="16.5" style="40" customWidth="1"/>
    <col min="4" max="4" width="21.5" style="43" bestFit="1" customWidth="1"/>
    <col min="5" max="5" width="12.83203125" style="22" bestFit="1" customWidth="1"/>
    <col min="6" max="6" width="7" style="22" bestFit="1" customWidth="1"/>
    <col min="7" max="7" width="8.5" style="17" bestFit="1" customWidth="1"/>
    <col min="8" max="8" width="9.6640625" style="17" bestFit="1" customWidth="1"/>
    <col min="9" max="9" width="11" style="17" bestFit="1" customWidth="1"/>
    <col min="10" max="10" width="12.6640625" style="17" customWidth="1"/>
    <col min="11" max="16384" width="11.5" style="17"/>
  </cols>
  <sheetData>
    <row r="1" spans="1:15" s="7" customFormat="1" ht="15.75" customHeight="1">
      <c r="A1" s="1"/>
      <c r="B1" s="2" t="s">
        <v>0</v>
      </c>
      <c r="C1" s="2" t="s">
        <v>1</v>
      </c>
      <c r="D1" s="3" t="s">
        <v>2</v>
      </c>
      <c r="E1" s="4"/>
      <c r="F1" s="5" t="s">
        <v>3</v>
      </c>
      <c r="G1" s="5" t="s">
        <v>4</v>
      </c>
      <c r="H1" s="5" t="s">
        <v>5</v>
      </c>
      <c r="I1" s="5" t="s">
        <v>6</v>
      </c>
      <c r="J1" s="6"/>
      <c r="K1" s="6"/>
      <c r="L1" s="6"/>
      <c r="M1" s="6"/>
      <c r="N1" s="6"/>
      <c r="O1" s="6"/>
    </row>
    <row r="2" spans="1:15" ht="18" customHeight="1">
      <c r="A2" s="8" t="s">
        <v>7</v>
      </c>
      <c r="B2" s="9">
        <f>IF(SUM(B4:B50)&gt;0,SUM(B4:B50),"")</f>
        <v>1875.1</v>
      </c>
      <c r="C2" s="9">
        <f>B2/E2</f>
        <v>5.5530007694824635</v>
      </c>
      <c r="D2" s="10" t="str">
        <f>IF(AND(NOT(ISBLANK(B2)),NOT(ISBLANK(C2))),RIGHT(F2,2)&amp;" J : "&amp;RIGHT(G2,2)&amp;" H : "&amp;RIGHT(H2,2)&amp;" ' "&amp;LEFT(I2,5)&amp;" ""","")</f>
        <v>14 J : 1 H : 40 ' 23,81 "</v>
      </c>
      <c r="E2" s="11">
        <f>SUM(E4:E50)/3600</f>
        <v>337.67328294009189</v>
      </c>
      <c r="F2" s="12">
        <f>IF(AND(NOT(ISBLANK(B2)),NOT(ISBLANK(C2))),ROUNDDOWN(MOD((B2/C2)*3600/(24*3600),24),0),"")</f>
        <v>14</v>
      </c>
      <c r="G2" s="13">
        <f>IF(AND(NOT(ISBLANK(B2)),NOT(ISBLANK(C2))),ROUNDDOWN(((MOD((B2/C2)*3600/(24*3600),24)-F2)*24*3600)/3600,0),"")</f>
        <v>1</v>
      </c>
      <c r="H2" s="13">
        <f>IF(AND(NOT(ISBLANK(B2)),NOT(ISBLANK(C2))),ROUNDDOWN(((((MOD((B2/C2)*3600/(24*3600),24)-F2)*24*3600)/3600-ROUNDDOWN(((MOD((B2/C2)*3600/(24*3600),24)-F2)*24*3600)/3600,0))*3600)/60,0),"")</f>
        <v>40</v>
      </c>
      <c r="I2" s="14">
        <f>IF(AND(NOT(ISBLANK(B2)),NOT(ISBLANK(C2))),(((((MOD((B2/C2)*3600/(24*3600),24)-F2)*24*3600)/3600-ROUNDDOWN(((MOD((B2/C2)*3600/(24*3600),24)-F2)*24*3600)/3600,0))*3600)/60-ROUNDDOWN(((((MOD((B2/C2)*3600/(24*3600),24)-F2)*24*3600)/3600-ROUNDDOWN(((MOD((B2/C2)*3600/(24*3600),24)-F2)*24*3600)/3600,0))*3600)/60,0))*60,"")</f>
        <v>23.818584330870891</v>
      </c>
      <c r="J2" s="15"/>
      <c r="K2" s="16"/>
      <c r="L2" s="16"/>
      <c r="M2" s="16"/>
      <c r="N2" s="16"/>
      <c r="O2" s="15"/>
    </row>
    <row r="3" spans="1:15" ht="42" customHeight="1">
      <c r="A3" s="18" t="s">
        <v>8</v>
      </c>
      <c r="B3" s="19" t="s">
        <v>9</v>
      </c>
      <c r="C3" s="20" t="s">
        <v>10</v>
      </c>
      <c r="D3" s="21" t="s">
        <v>11</v>
      </c>
      <c r="G3" s="22"/>
      <c r="H3" s="22"/>
      <c r="I3" s="22"/>
    </row>
    <row r="4" spans="1:15" ht="15">
      <c r="A4" s="23" t="s">
        <v>12</v>
      </c>
      <c r="B4" s="24">
        <v>567</v>
      </c>
      <c r="C4" s="25">
        <v>4.87</v>
      </c>
      <c r="D4" s="26" t="str">
        <f>IF(AND(NOT(ISBLANK(B4)),NOT(ISBLANK(C4))),RIGHT(F4,2)&amp;" J : "&amp;RIGHT(G4,2)&amp;" H : "&amp;RIGHT(H4,2)&amp;" ' "&amp;LEFT(I4,5)&amp;" ""","")</f>
        <v>4 J : 20 H : 25 ' 37,57 "</v>
      </c>
      <c r="E4" s="11">
        <f>IF(AND(NOT(ISBLANK(B4)),NOT(ISBLANK(C4))),(B4/C4)*3600,"")</f>
        <v>419137.57700205338</v>
      </c>
      <c r="F4" s="12">
        <f>IF(AND(NOT(ISBLANK(B4)),NOT(ISBLANK(C4))),ROUNDDOWN(MOD((B4/C4)*3600/(24*3600),24),0),"")</f>
        <v>4</v>
      </c>
      <c r="G4" s="13">
        <f>IF(AND(NOT(ISBLANK(B4)),NOT(ISBLANK(C4))),ROUNDDOWN(((MOD((B4/C4)*3600/(24*3600),24)-F4)*24*3600)/3600,0),"")</f>
        <v>20</v>
      </c>
      <c r="H4" s="13">
        <f>IF(AND(NOT(ISBLANK(B4)),NOT(ISBLANK(C4))),ROUNDDOWN(((((MOD((B4/C4)*3600/(24*3600),24)-F4)*24*3600)/3600-ROUNDDOWN(((MOD((B4/C4)*3600/(24*3600),24)-F4)*24*3600)/3600,0))*3600)/60,0),"")</f>
        <v>25</v>
      </c>
      <c r="I4" s="14">
        <f>IF(AND(NOT(ISBLANK(B4)),NOT(ISBLANK(C4))),(((((MOD((B4/C4)*3600/(24*3600),24)-F4)*24*3600)/3600-ROUNDDOWN(((MOD((B4/C4)*3600/(24*3600),24)-F4)*24*3600)/3600,0))*3600)/60-ROUNDDOWN(((((MOD((B4/C4)*3600/(24*3600),24)-F4)*24*3600)/3600-ROUNDDOWN(((MOD((B4/C4)*3600/(24*3600),24)-F4)*24*3600)/3600,0))*3600)/60,0))*60,"")</f>
        <v>37.577002053382103</v>
      </c>
    </row>
    <row r="5" spans="1:15" ht="15">
      <c r="A5" s="27" t="s">
        <v>13</v>
      </c>
      <c r="B5" s="28">
        <v>388</v>
      </c>
      <c r="C5" s="29">
        <v>6.98</v>
      </c>
      <c r="D5" s="30" t="str">
        <f t="shared" ref="D5:D50" si="0">IF(AND(NOT(ISBLANK(B5)),NOT(ISBLANK(C5))),RIGHT(F5,2)&amp;" J : "&amp;RIGHT(G5,2)&amp;" H : "&amp;RIGHT(H5,2)&amp;" ' "&amp;LEFT(I5,5)&amp;" ""","")</f>
        <v>2 J : 7 H : 35 ' 14,61 "</v>
      </c>
      <c r="E5" s="11">
        <f t="shared" ref="E5:E50" si="1">IF(AND(NOT(ISBLANK(B5)),NOT(ISBLANK(C5))),(B5/C5)*3600,"")</f>
        <v>200114.61318051576</v>
      </c>
      <c r="F5" s="12">
        <f t="shared" ref="F5:F49" si="2">IF(AND(NOT(ISBLANK(B5)),NOT(ISBLANK(C5))),ROUNDDOWN(MOD((B5/C5)*3600/(24*3600),24),0),"")</f>
        <v>2</v>
      </c>
      <c r="G5" s="13">
        <f t="shared" ref="G5:G49" si="3">IF(AND(NOT(ISBLANK(B5)),NOT(ISBLANK(C5))),ROUNDDOWN(((MOD((B5/C5)*3600/(24*3600),24)-F5)*24*3600)/3600,0),"")</f>
        <v>7</v>
      </c>
      <c r="H5" s="13">
        <f t="shared" ref="H5:H49" si="4">IF(AND(NOT(ISBLANK(B5)),NOT(ISBLANK(C5))),ROUNDDOWN(((((MOD((B5/C5)*3600/(24*3600),24)-F5)*24*3600)/3600-ROUNDDOWN(((MOD((B5/C5)*3600/(24*3600),24)-F5)*24*3600)/3600,0))*3600)/60,0),"")</f>
        <v>35</v>
      </c>
      <c r="I5" s="14">
        <f t="shared" ref="I5:I49" si="5">IF(AND(NOT(ISBLANK(B5)),NOT(ISBLANK(C5))),(((((MOD((B5/C5)*3600/(24*3600),24)-F5)*24*3600)/3600-ROUNDDOWN(((MOD((B5/C5)*3600/(24*3600),24)-F5)*24*3600)/3600,0))*3600)/60-ROUNDDOWN(((((MOD((B5/C5)*3600/(24*3600),24)-F5)*24*3600)/3600-ROUNDDOWN(((MOD((B5/C5)*3600/(24*3600),24)-F5)*24*3600)/3600,0))*3600)/60,0))*60,"")</f>
        <v>14.61318051577507</v>
      </c>
    </row>
    <row r="6" spans="1:15" ht="15">
      <c r="A6" s="31" t="s">
        <v>14</v>
      </c>
      <c r="B6" s="28">
        <v>54</v>
      </c>
      <c r="C6" s="29">
        <v>5.6</v>
      </c>
      <c r="D6" s="30" t="str">
        <f t="shared" si="0"/>
        <v>0 J : 9 H : 38 ' 34,28 "</v>
      </c>
      <c r="E6" s="11">
        <f t="shared" si="1"/>
        <v>34714.285714285717</v>
      </c>
      <c r="F6" s="12">
        <f t="shared" si="2"/>
        <v>0</v>
      </c>
      <c r="G6" s="13">
        <f t="shared" si="3"/>
        <v>9</v>
      </c>
      <c r="H6" s="13">
        <f t="shared" si="4"/>
        <v>38</v>
      </c>
      <c r="I6" s="14">
        <f t="shared" si="5"/>
        <v>34.285714285712459</v>
      </c>
    </row>
    <row r="7" spans="1:15" ht="15">
      <c r="A7" s="31" t="s">
        <v>15</v>
      </c>
      <c r="B7" s="28">
        <v>68</v>
      </c>
      <c r="C7" s="29">
        <v>4.88</v>
      </c>
      <c r="D7" s="30" t="str">
        <f t="shared" si="0"/>
        <v>0 J : 13 H : 56 ' 3,934 "</v>
      </c>
      <c r="E7" s="11">
        <f t="shared" si="1"/>
        <v>50163.934426229513</v>
      </c>
      <c r="F7" s="12">
        <f t="shared" si="2"/>
        <v>0</v>
      </c>
      <c r="G7" s="13">
        <f t="shared" si="3"/>
        <v>13</v>
      </c>
      <c r="H7" s="13">
        <f t="shared" si="4"/>
        <v>56</v>
      </c>
      <c r="I7" s="14">
        <f t="shared" si="5"/>
        <v>3.9344262295111321</v>
      </c>
    </row>
    <row r="8" spans="1:15" ht="15">
      <c r="A8" s="31" t="s">
        <v>16</v>
      </c>
      <c r="B8" s="32">
        <v>23.5</v>
      </c>
      <c r="C8" s="33">
        <v>4</v>
      </c>
      <c r="D8" s="30" t="str">
        <f t="shared" si="0"/>
        <v>0 J : 5 H : 52 ' 30 "</v>
      </c>
      <c r="E8" s="11">
        <f t="shared" si="1"/>
        <v>21150</v>
      </c>
      <c r="F8" s="12">
        <f t="shared" si="2"/>
        <v>0</v>
      </c>
      <c r="G8" s="13">
        <f t="shared" si="3"/>
        <v>5</v>
      </c>
      <c r="H8" s="13">
        <f t="shared" si="4"/>
        <v>52</v>
      </c>
      <c r="I8" s="14">
        <f t="shared" si="5"/>
        <v>30</v>
      </c>
    </row>
    <row r="9" spans="1:15" ht="15">
      <c r="A9" s="31" t="s">
        <v>17</v>
      </c>
      <c r="B9" s="32">
        <v>68</v>
      </c>
      <c r="C9" s="33">
        <v>6</v>
      </c>
      <c r="D9" s="30" t="str">
        <f t="shared" si="0"/>
        <v>0 J : 11 H : 19 ' 59,99 "</v>
      </c>
      <c r="E9" s="11">
        <f t="shared" si="1"/>
        <v>40800</v>
      </c>
      <c r="F9" s="12">
        <f t="shared" si="2"/>
        <v>0</v>
      </c>
      <c r="G9" s="13">
        <f t="shared" si="3"/>
        <v>11</v>
      </c>
      <c r="H9" s="13">
        <f t="shared" si="4"/>
        <v>19</v>
      </c>
      <c r="I9" s="14">
        <f t="shared" si="5"/>
        <v>59.999999999995737</v>
      </c>
    </row>
    <row r="10" spans="1:15" ht="15">
      <c r="A10" s="31" t="s">
        <v>18</v>
      </c>
      <c r="B10" s="32">
        <v>112</v>
      </c>
      <c r="C10" s="29">
        <v>7</v>
      </c>
      <c r="D10" s="30" t="str">
        <f t="shared" si="0"/>
        <v>0 J : 16 H : 0 ' 0 "</v>
      </c>
      <c r="E10" s="11">
        <f t="shared" si="1"/>
        <v>57600</v>
      </c>
      <c r="F10" s="12">
        <f t="shared" si="2"/>
        <v>0</v>
      </c>
      <c r="G10" s="13">
        <f t="shared" si="3"/>
        <v>16</v>
      </c>
      <c r="H10" s="13">
        <f t="shared" si="4"/>
        <v>0</v>
      </c>
      <c r="I10" s="14">
        <f t="shared" si="5"/>
        <v>0</v>
      </c>
    </row>
    <row r="11" spans="1:15" ht="15">
      <c r="A11" s="31" t="s">
        <v>19</v>
      </c>
      <c r="B11" s="32">
        <v>48.9</v>
      </c>
      <c r="C11" s="29">
        <v>6</v>
      </c>
      <c r="D11" s="30" t="str">
        <f t="shared" si="0"/>
        <v>0 J : 8 H : 9 ' 1,278 "</v>
      </c>
      <c r="E11" s="11">
        <f t="shared" si="1"/>
        <v>29340</v>
      </c>
      <c r="F11" s="12">
        <f t="shared" si="2"/>
        <v>0</v>
      </c>
      <c r="G11" s="13">
        <f t="shared" si="3"/>
        <v>8</v>
      </c>
      <c r="H11" s="13">
        <f t="shared" si="4"/>
        <v>9</v>
      </c>
      <c r="I11" s="14">
        <f t="shared" si="5"/>
        <v>1.2789769243681803E-12</v>
      </c>
    </row>
    <row r="12" spans="1:15" ht="15">
      <c r="A12" s="31" t="s">
        <v>20</v>
      </c>
      <c r="B12" s="32">
        <v>47.6</v>
      </c>
      <c r="C12" s="29">
        <v>5.25</v>
      </c>
      <c r="D12" s="30" t="str">
        <f t="shared" si="0"/>
        <v>0 J : 9 H : 3 ' 59,99 "</v>
      </c>
      <c r="E12" s="11">
        <f t="shared" si="1"/>
        <v>32640</v>
      </c>
      <c r="F12" s="12">
        <f t="shared" si="2"/>
        <v>0</v>
      </c>
      <c r="G12" s="13">
        <f t="shared" si="3"/>
        <v>9</v>
      </c>
      <c r="H12" s="13">
        <f t="shared" si="4"/>
        <v>3</v>
      </c>
      <c r="I12" s="14">
        <f t="shared" si="5"/>
        <v>59.999999999999147</v>
      </c>
    </row>
    <row r="13" spans="1:15" ht="15">
      <c r="A13" s="31" t="s">
        <v>21</v>
      </c>
      <c r="B13" s="28">
        <v>75</v>
      </c>
      <c r="C13" s="29">
        <v>3.8</v>
      </c>
      <c r="D13" s="30" t="str">
        <f t="shared" si="0"/>
        <v>0 J : 19 H : 44 ' 12,63 "</v>
      </c>
      <c r="E13" s="11">
        <f t="shared" si="1"/>
        <v>71052.631578947374</v>
      </c>
      <c r="F13" s="12">
        <f t="shared" si="2"/>
        <v>0</v>
      </c>
      <c r="G13" s="13">
        <f t="shared" si="3"/>
        <v>19</v>
      </c>
      <c r="H13" s="13">
        <f t="shared" si="4"/>
        <v>44</v>
      </c>
      <c r="I13" s="14">
        <f t="shared" si="5"/>
        <v>12.631578947379865</v>
      </c>
    </row>
    <row r="14" spans="1:15" ht="15">
      <c r="A14" s="31" t="s">
        <v>22</v>
      </c>
      <c r="B14" s="28">
        <v>130</v>
      </c>
      <c r="C14" s="29">
        <v>4.8899999999999997</v>
      </c>
      <c r="D14" s="30" t="str">
        <f t="shared" si="0"/>
        <v>1 J : 2 H : 35 ' 5,521 "</v>
      </c>
      <c r="E14" s="11">
        <f t="shared" si="1"/>
        <v>95705.521472392633</v>
      </c>
      <c r="F14" s="12">
        <f t="shared" si="2"/>
        <v>1</v>
      </c>
      <c r="G14" s="13">
        <f t="shared" si="3"/>
        <v>2</v>
      </c>
      <c r="H14" s="13">
        <f t="shared" si="4"/>
        <v>35</v>
      </c>
      <c r="I14" s="14">
        <f t="shared" si="5"/>
        <v>5.521472392633342</v>
      </c>
    </row>
    <row r="15" spans="1:15" ht="15">
      <c r="A15" s="31" t="s">
        <v>23</v>
      </c>
      <c r="B15" s="32">
        <v>89</v>
      </c>
      <c r="C15" s="33">
        <v>5.5</v>
      </c>
      <c r="D15" s="30" t="str">
        <f t="shared" si="0"/>
        <v>0 J : 16 H : 10 ' 54,54 "</v>
      </c>
      <c r="E15" s="11">
        <f t="shared" si="1"/>
        <v>58254.545454545463</v>
      </c>
      <c r="F15" s="12">
        <f t="shared" si="2"/>
        <v>0</v>
      </c>
      <c r="G15" s="13">
        <f t="shared" si="3"/>
        <v>16</v>
      </c>
      <c r="H15" s="13">
        <f t="shared" si="4"/>
        <v>10</v>
      </c>
      <c r="I15" s="14">
        <f t="shared" si="5"/>
        <v>54.545454545460466</v>
      </c>
    </row>
    <row r="16" spans="1:15" ht="15">
      <c r="A16" s="31" t="s">
        <v>24</v>
      </c>
      <c r="B16" s="32">
        <v>57</v>
      </c>
      <c r="C16" s="33">
        <v>7</v>
      </c>
      <c r="D16" s="30" t="str">
        <f t="shared" si="0"/>
        <v>0 J : 8 H : 8 ' 34,28 "</v>
      </c>
      <c r="E16" s="11">
        <f t="shared" si="1"/>
        <v>29314.285714285714</v>
      </c>
      <c r="F16" s="12">
        <f t="shared" si="2"/>
        <v>0</v>
      </c>
      <c r="G16" s="13">
        <f t="shared" si="3"/>
        <v>8</v>
      </c>
      <c r="H16" s="13">
        <f t="shared" si="4"/>
        <v>8</v>
      </c>
      <c r="I16" s="14">
        <f t="shared" si="5"/>
        <v>34.285714285712352</v>
      </c>
    </row>
    <row r="17" spans="1:9" ht="15">
      <c r="A17" s="31" t="s">
        <v>25</v>
      </c>
      <c r="B17" s="32">
        <v>73</v>
      </c>
      <c r="C17" s="33">
        <v>8</v>
      </c>
      <c r="D17" s="30" t="str">
        <f t="shared" si="0"/>
        <v>0 J : 9 H : 7 ' 30 "</v>
      </c>
      <c r="E17" s="11">
        <f t="shared" si="1"/>
        <v>32850</v>
      </c>
      <c r="F17" s="12">
        <f t="shared" si="2"/>
        <v>0</v>
      </c>
      <c r="G17" s="13">
        <f t="shared" si="3"/>
        <v>9</v>
      </c>
      <c r="H17" s="13">
        <f t="shared" si="4"/>
        <v>7</v>
      </c>
      <c r="I17" s="14">
        <f t="shared" si="5"/>
        <v>30</v>
      </c>
    </row>
    <row r="18" spans="1:9" ht="15">
      <c r="A18" s="31" t="s">
        <v>26</v>
      </c>
      <c r="B18" s="32">
        <v>36.799999999999997</v>
      </c>
      <c r="C18" s="33">
        <v>7.7</v>
      </c>
      <c r="D18" s="30" t="str">
        <f t="shared" si="0"/>
        <v>0 J : 4 H : 46 ' 45,19 "</v>
      </c>
      <c r="E18" s="11">
        <f t="shared" si="1"/>
        <v>17205.194805194806</v>
      </c>
      <c r="F18" s="12">
        <f t="shared" si="2"/>
        <v>0</v>
      </c>
      <c r="G18" s="13">
        <f t="shared" si="3"/>
        <v>4</v>
      </c>
      <c r="H18" s="13">
        <f t="shared" si="4"/>
        <v>46</v>
      </c>
      <c r="I18" s="14">
        <f t="shared" si="5"/>
        <v>45.194805194804957</v>
      </c>
    </row>
    <row r="19" spans="1:9" ht="15">
      <c r="A19" s="31" t="s">
        <v>27</v>
      </c>
      <c r="B19" s="32">
        <v>25.3</v>
      </c>
      <c r="C19" s="33">
        <v>6.88</v>
      </c>
      <c r="D19" s="30" t="str">
        <f t="shared" si="0"/>
        <v>0 J : 3 H : 40 ' 38,37 "</v>
      </c>
      <c r="E19" s="11">
        <f t="shared" si="1"/>
        <v>13238.372093023256</v>
      </c>
      <c r="F19" s="12">
        <f t="shared" si="2"/>
        <v>0</v>
      </c>
      <c r="G19" s="13">
        <f t="shared" si="3"/>
        <v>3</v>
      </c>
      <c r="H19" s="13">
        <f t="shared" si="4"/>
        <v>40</v>
      </c>
      <c r="I19" s="14">
        <f t="shared" si="5"/>
        <v>38.372093023254337</v>
      </c>
    </row>
    <row r="20" spans="1:9" ht="15">
      <c r="A20" s="31" t="s">
        <v>28</v>
      </c>
      <c r="B20" s="32">
        <v>12</v>
      </c>
      <c r="C20" s="33">
        <v>3.5</v>
      </c>
      <c r="D20" s="30" t="str">
        <f t="shared" si="0"/>
        <v>0 J : 3 H : 25 ' 42,85 "</v>
      </c>
      <c r="E20" s="11">
        <f t="shared" si="1"/>
        <v>12342.857142857141</v>
      </c>
      <c r="F20" s="12">
        <f t="shared" si="2"/>
        <v>0</v>
      </c>
      <c r="G20" s="13">
        <f t="shared" si="3"/>
        <v>3</v>
      </c>
      <c r="H20" s="13">
        <f t="shared" si="4"/>
        <v>25</v>
      </c>
      <c r="I20" s="14">
        <f t="shared" si="5"/>
        <v>42.857142857140573</v>
      </c>
    </row>
    <row r="21" spans="1:9" ht="15">
      <c r="A21" s="31"/>
      <c r="B21" s="32"/>
      <c r="C21" s="33"/>
      <c r="D21" s="30" t="str">
        <f t="shared" si="0"/>
        <v/>
      </c>
      <c r="E21" s="11" t="str">
        <f t="shared" si="1"/>
        <v/>
      </c>
      <c r="F21" s="12" t="str">
        <f t="shared" si="2"/>
        <v/>
      </c>
      <c r="G21" s="13" t="str">
        <f t="shared" si="3"/>
        <v/>
      </c>
      <c r="H21" s="13" t="str">
        <f t="shared" si="4"/>
        <v/>
      </c>
      <c r="I21" s="14" t="str">
        <f t="shared" si="5"/>
        <v/>
      </c>
    </row>
    <row r="22" spans="1:9" ht="15">
      <c r="A22" s="31"/>
      <c r="B22" s="32"/>
      <c r="C22" s="33"/>
      <c r="D22" s="30" t="str">
        <f t="shared" si="0"/>
        <v/>
      </c>
      <c r="E22" s="11" t="str">
        <f t="shared" si="1"/>
        <v/>
      </c>
      <c r="F22" s="12" t="str">
        <f t="shared" si="2"/>
        <v/>
      </c>
      <c r="G22" s="13" t="str">
        <f t="shared" si="3"/>
        <v/>
      </c>
      <c r="H22" s="13" t="str">
        <f t="shared" si="4"/>
        <v/>
      </c>
      <c r="I22" s="14" t="str">
        <f t="shared" si="5"/>
        <v/>
      </c>
    </row>
    <row r="23" spans="1:9" ht="15">
      <c r="A23" s="34"/>
      <c r="B23" s="32"/>
      <c r="C23" s="33"/>
      <c r="D23" s="30" t="str">
        <f t="shared" si="0"/>
        <v/>
      </c>
      <c r="E23" s="11" t="str">
        <f t="shared" si="1"/>
        <v/>
      </c>
      <c r="F23" s="12" t="str">
        <f t="shared" si="2"/>
        <v/>
      </c>
      <c r="G23" s="13" t="str">
        <f t="shared" si="3"/>
        <v/>
      </c>
      <c r="H23" s="13" t="str">
        <f t="shared" si="4"/>
        <v/>
      </c>
      <c r="I23" s="14" t="str">
        <f t="shared" si="5"/>
        <v/>
      </c>
    </row>
    <row r="24" spans="1:9" ht="15">
      <c r="A24" s="27"/>
      <c r="B24" s="32"/>
      <c r="C24" s="33"/>
      <c r="D24" s="30" t="str">
        <f t="shared" si="0"/>
        <v/>
      </c>
      <c r="E24" s="11" t="str">
        <f t="shared" si="1"/>
        <v/>
      </c>
      <c r="F24" s="12" t="str">
        <f t="shared" si="2"/>
        <v/>
      </c>
      <c r="G24" s="13" t="str">
        <f t="shared" si="3"/>
        <v/>
      </c>
      <c r="H24" s="13" t="str">
        <f t="shared" si="4"/>
        <v/>
      </c>
      <c r="I24" s="14" t="str">
        <f t="shared" si="5"/>
        <v/>
      </c>
    </row>
    <row r="25" spans="1:9" ht="15">
      <c r="A25" s="35"/>
      <c r="B25" s="32"/>
      <c r="C25" s="33"/>
      <c r="D25" s="30" t="str">
        <f t="shared" si="0"/>
        <v/>
      </c>
      <c r="E25" s="11" t="str">
        <f t="shared" si="1"/>
        <v/>
      </c>
      <c r="F25" s="12" t="str">
        <f t="shared" si="2"/>
        <v/>
      </c>
      <c r="G25" s="13" t="str">
        <f t="shared" si="3"/>
        <v/>
      </c>
      <c r="H25" s="13" t="str">
        <f t="shared" si="4"/>
        <v/>
      </c>
      <c r="I25" s="14" t="str">
        <f t="shared" si="5"/>
        <v/>
      </c>
    </row>
    <row r="26" spans="1:9" ht="15">
      <c r="A26" s="35"/>
      <c r="B26" s="32"/>
      <c r="C26" s="33"/>
      <c r="D26" s="30" t="str">
        <f t="shared" si="0"/>
        <v/>
      </c>
      <c r="E26" s="11" t="str">
        <f t="shared" si="1"/>
        <v/>
      </c>
      <c r="F26" s="12" t="str">
        <f t="shared" si="2"/>
        <v/>
      </c>
      <c r="G26" s="13" t="str">
        <f t="shared" si="3"/>
        <v/>
      </c>
      <c r="H26" s="13" t="str">
        <f t="shared" si="4"/>
        <v/>
      </c>
      <c r="I26" s="14" t="str">
        <f t="shared" si="5"/>
        <v/>
      </c>
    </row>
    <row r="27" spans="1:9" ht="15">
      <c r="A27" s="35"/>
      <c r="B27" s="32"/>
      <c r="C27" s="33"/>
      <c r="D27" s="30" t="str">
        <f t="shared" si="0"/>
        <v/>
      </c>
      <c r="E27" s="11" t="str">
        <f t="shared" si="1"/>
        <v/>
      </c>
      <c r="F27" s="12" t="str">
        <f t="shared" si="2"/>
        <v/>
      </c>
      <c r="G27" s="13" t="str">
        <f t="shared" si="3"/>
        <v/>
      </c>
      <c r="H27" s="13" t="str">
        <f t="shared" si="4"/>
        <v/>
      </c>
      <c r="I27" s="14" t="str">
        <f t="shared" si="5"/>
        <v/>
      </c>
    </row>
    <row r="28" spans="1:9" ht="15">
      <c r="A28" s="35"/>
      <c r="B28" s="32"/>
      <c r="C28" s="33"/>
      <c r="D28" s="30" t="str">
        <f t="shared" si="0"/>
        <v/>
      </c>
      <c r="E28" s="11" t="str">
        <f t="shared" si="1"/>
        <v/>
      </c>
      <c r="F28" s="12" t="str">
        <f t="shared" si="2"/>
        <v/>
      </c>
      <c r="G28" s="13" t="str">
        <f t="shared" si="3"/>
        <v/>
      </c>
      <c r="H28" s="13" t="str">
        <f t="shared" si="4"/>
        <v/>
      </c>
      <c r="I28" s="14" t="str">
        <f t="shared" si="5"/>
        <v/>
      </c>
    </row>
    <row r="29" spans="1:9" ht="15">
      <c r="A29" s="35"/>
      <c r="B29" s="32"/>
      <c r="C29" s="33"/>
      <c r="D29" s="30" t="str">
        <f t="shared" si="0"/>
        <v/>
      </c>
      <c r="E29" s="11" t="str">
        <f t="shared" si="1"/>
        <v/>
      </c>
      <c r="F29" s="12" t="str">
        <f t="shared" si="2"/>
        <v/>
      </c>
      <c r="G29" s="13" t="str">
        <f t="shared" si="3"/>
        <v/>
      </c>
      <c r="H29" s="13" t="str">
        <f t="shared" si="4"/>
        <v/>
      </c>
      <c r="I29" s="14" t="str">
        <f t="shared" si="5"/>
        <v/>
      </c>
    </row>
    <row r="30" spans="1:9" ht="15">
      <c r="A30" s="35"/>
      <c r="B30" s="32"/>
      <c r="C30" s="33"/>
      <c r="D30" s="30" t="str">
        <f t="shared" si="0"/>
        <v/>
      </c>
      <c r="E30" s="11" t="str">
        <f t="shared" si="1"/>
        <v/>
      </c>
      <c r="F30" s="12" t="str">
        <f t="shared" si="2"/>
        <v/>
      </c>
      <c r="G30" s="13" t="str">
        <f t="shared" si="3"/>
        <v/>
      </c>
      <c r="H30" s="13" t="str">
        <f t="shared" si="4"/>
        <v/>
      </c>
      <c r="I30" s="14" t="str">
        <f t="shared" si="5"/>
        <v/>
      </c>
    </row>
    <row r="31" spans="1:9" ht="15">
      <c r="A31" s="35"/>
      <c r="B31" s="32"/>
      <c r="C31" s="33"/>
      <c r="D31" s="30" t="str">
        <f t="shared" si="0"/>
        <v/>
      </c>
      <c r="E31" s="11" t="str">
        <f t="shared" si="1"/>
        <v/>
      </c>
      <c r="F31" s="12" t="str">
        <f t="shared" si="2"/>
        <v/>
      </c>
      <c r="G31" s="13" t="str">
        <f t="shared" si="3"/>
        <v/>
      </c>
      <c r="H31" s="13" t="str">
        <f t="shared" si="4"/>
        <v/>
      </c>
      <c r="I31" s="14" t="str">
        <f t="shared" si="5"/>
        <v/>
      </c>
    </row>
    <row r="32" spans="1:9" ht="15">
      <c r="A32" s="35"/>
      <c r="B32" s="32"/>
      <c r="C32" s="33"/>
      <c r="D32" s="30" t="str">
        <f t="shared" si="0"/>
        <v/>
      </c>
      <c r="E32" s="11" t="str">
        <f t="shared" si="1"/>
        <v/>
      </c>
      <c r="F32" s="12" t="str">
        <f t="shared" si="2"/>
        <v/>
      </c>
      <c r="G32" s="13" t="str">
        <f t="shared" si="3"/>
        <v/>
      </c>
      <c r="H32" s="13" t="str">
        <f t="shared" si="4"/>
        <v/>
      </c>
      <c r="I32" s="14" t="str">
        <f t="shared" si="5"/>
        <v/>
      </c>
    </row>
    <row r="33" spans="1:9" ht="15">
      <c r="A33" s="35"/>
      <c r="B33" s="32"/>
      <c r="C33" s="33"/>
      <c r="D33" s="30" t="str">
        <f t="shared" si="0"/>
        <v/>
      </c>
      <c r="E33" s="11" t="str">
        <f t="shared" si="1"/>
        <v/>
      </c>
      <c r="F33" s="12" t="str">
        <f t="shared" si="2"/>
        <v/>
      </c>
      <c r="G33" s="13" t="str">
        <f t="shared" si="3"/>
        <v/>
      </c>
      <c r="H33" s="13" t="str">
        <f t="shared" si="4"/>
        <v/>
      </c>
      <c r="I33" s="14" t="str">
        <f t="shared" si="5"/>
        <v/>
      </c>
    </row>
    <row r="34" spans="1:9" ht="15">
      <c r="A34" s="35"/>
      <c r="B34" s="32"/>
      <c r="C34" s="33"/>
      <c r="D34" s="30" t="str">
        <f t="shared" si="0"/>
        <v/>
      </c>
      <c r="E34" s="11" t="str">
        <f t="shared" si="1"/>
        <v/>
      </c>
      <c r="F34" s="12" t="str">
        <f t="shared" si="2"/>
        <v/>
      </c>
      <c r="G34" s="13" t="str">
        <f t="shared" si="3"/>
        <v/>
      </c>
      <c r="H34" s="13" t="str">
        <f t="shared" si="4"/>
        <v/>
      </c>
      <c r="I34" s="14" t="str">
        <f t="shared" si="5"/>
        <v/>
      </c>
    </row>
    <row r="35" spans="1:9" ht="15">
      <c r="A35" s="35"/>
      <c r="B35" s="32"/>
      <c r="C35" s="33"/>
      <c r="D35" s="30" t="str">
        <f t="shared" si="0"/>
        <v/>
      </c>
      <c r="E35" s="11" t="str">
        <f t="shared" si="1"/>
        <v/>
      </c>
      <c r="F35" s="12" t="str">
        <f t="shared" si="2"/>
        <v/>
      </c>
      <c r="G35" s="13" t="str">
        <f t="shared" si="3"/>
        <v/>
      </c>
      <c r="H35" s="13" t="str">
        <f t="shared" si="4"/>
        <v/>
      </c>
      <c r="I35" s="14" t="str">
        <f t="shared" si="5"/>
        <v/>
      </c>
    </row>
    <row r="36" spans="1:9" ht="15">
      <c r="A36" s="35"/>
      <c r="B36" s="32"/>
      <c r="C36" s="33"/>
      <c r="D36" s="30" t="str">
        <f t="shared" si="0"/>
        <v/>
      </c>
      <c r="E36" s="11" t="str">
        <f t="shared" si="1"/>
        <v/>
      </c>
      <c r="F36" s="12" t="str">
        <f t="shared" si="2"/>
        <v/>
      </c>
      <c r="G36" s="13" t="str">
        <f t="shared" si="3"/>
        <v/>
      </c>
      <c r="H36" s="13" t="str">
        <f t="shared" si="4"/>
        <v/>
      </c>
      <c r="I36" s="14" t="str">
        <f t="shared" si="5"/>
        <v/>
      </c>
    </row>
    <row r="37" spans="1:9" ht="15">
      <c r="A37" s="35"/>
      <c r="B37" s="32"/>
      <c r="C37" s="33"/>
      <c r="D37" s="30" t="str">
        <f t="shared" si="0"/>
        <v/>
      </c>
      <c r="E37" s="11" t="str">
        <f t="shared" si="1"/>
        <v/>
      </c>
      <c r="F37" s="12" t="str">
        <f t="shared" si="2"/>
        <v/>
      </c>
      <c r="G37" s="13" t="str">
        <f t="shared" si="3"/>
        <v/>
      </c>
      <c r="H37" s="13" t="str">
        <f t="shared" si="4"/>
        <v/>
      </c>
      <c r="I37" s="14" t="str">
        <f t="shared" si="5"/>
        <v/>
      </c>
    </row>
    <row r="38" spans="1:9" ht="15">
      <c r="A38" s="35"/>
      <c r="B38" s="32"/>
      <c r="C38" s="33"/>
      <c r="D38" s="30" t="str">
        <f t="shared" si="0"/>
        <v/>
      </c>
      <c r="E38" s="11" t="str">
        <f t="shared" si="1"/>
        <v/>
      </c>
      <c r="F38" s="12" t="str">
        <f t="shared" si="2"/>
        <v/>
      </c>
      <c r="G38" s="13" t="str">
        <f t="shared" si="3"/>
        <v/>
      </c>
      <c r="H38" s="13" t="str">
        <f t="shared" si="4"/>
        <v/>
      </c>
      <c r="I38" s="14" t="str">
        <f t="shared" si="5"/>
        <v/>
      </c>
    </row>
    <row r="39" spans="1:9" ht="15">
      <c r="A39" s="35"/>
      <c r="B39" s="32"/>
      <c r="C39" s="33"/>
      <c r="D39" s="30" t="str">
        <f t="shared" si="0"/>
        <v/>
      </c>
      <c r="E39" s="11" t="str">
        <f t="shared" si="1"/>
        <v/>
      </c>
      <c r="F39" s="12" t="str">
        <f t="shared" si="2"/>
        <v/>
      </c>
      <c r="G39" s="13" t="str">
        <f t="shared" si="3"/>
        <v/>
      </c>
      <c r="H39" s="13" t="str">
        <f t="shared" si="4"/>
        <v/>
      </c>
      <c r="I39" s="14" t="str">
        <f t="shared" si="5"/>
        <v/>
      </c>
    </row>
    <row r="40" spans="1:9" ht="15">
      <c r="A40" s="35"/>
      <c r="B40" s="32"/>
      <c r="C40" s="33"/>
      <c r="D40" s="30" t="str">
        <f t="shared" si="0"/>
        <v/>
      </c>
      <c r="E40" s="11" t="str">
        <f t="shared" si="1"/>
        <v/>
      </c>
      <c r="F40" s="12" t="str">
        <f t="shared" si="2"/>
        <v/>
      </c>
      <c r="G40" s="13" t="str">
        <f t="shared" si="3"/>
        <v/>
      </c>
      <c r="H40" s="13" t="str">
        <f t="shared" si="4"/>
        <v/>
      </c>
      <c r="I40" s="14" t="str">
        <f t="shared" si="5"/>
        <v/>
      </c>
    </row>
    <row r="41" spans="1:9" ht="15">
      <c r="A41" s="35"/>
      <c r="B41" s="28"/>
      <c r="C41" s="29"/>
      <c r="D41" s="30" t="str">
        <f t="shared" si="0"/>
        <v/>
      </c>
      <c r="E41" s="11" t="str">
        <f t="shared" si="1"/>
        <v/>
      </c>
      <c r="F41" s="12" t="str">
        <f t="shared" si="2"/>
        <v/>
      </c>
      <c r="G41" s="13" t="str">
        <f t="shared" si="3"/>
        <v/>
      </c>
      <c r="H41" s="13" t="str">
        <f t="shared" si="4"/>
        <v/>
      </c>
      <c r="I41" s="14" t="str">
        <f t="shared" si="5"/>
        <v/>
      </c>
    </row>
    <row r="42" spans="1:9" ht="15">
      <c r="A42" s="35"/>
      <c r="B42" s="28"/>
      <c r="C42" s="29"/>
      <c r="D42" s="30" t="str">
        <f t="shared" si="0"/>
        <v/>
      </c>
      <c r="E42" s="11" t="str">
        <f t="shared" si="1"/>
        <v/>
      </c>
      <c r="F42" s="12" t="str">
        <f t="shared" si="2"/>
        <v/>
      </c>
      <c r="G42" s="13" t="str">
        <f t="shared" si="3"/>
        <v/>
      </c>
      <c r="H42" s="13" t="str">
        <f t="shared" si="4"/>
        <v/>
      </c>
      <c r="I42" s="14" t="str">
        <f t="shared" si="5"/>
        <v/>
      </c>
    </row>
    <row r="43" spans="1:9" ht="15">
      <c r="A43" s="35"/>
      <c r="B43" s="28"/>
      <c r="C43" s="29"/>
      <c r="D43" s="30" t="str">
        <f t="shared" si="0"/>
        <v/>
      </c>
      <c r="E43" s="11" t="str">
        <f t="shared" si="1"/>
        <v/>
      </c>
      <c r="F43" s="12" t="str">
        <f t="shared" si="2"/>
        <v/>
      </c>
      <c r="G43" s="13" t="str">
        <f t="shared" si="3"/>
        <v/>
      </c>
      <c r="H43" s="13" t="str">
        <f t="shared" si="4"/>
        <v/>
      </c>
      <c r="I43" s="14" t="str">
        <f t="shared" si="5"/>
        <v/>
      </c>
    </row>
    <row r="44" spans="1:9" ht="15">
      <c r="A44" s="35"/>
      <c r="B44" s="28"/>
      <c r="C44" s="29"/>
      <c r="D44" s="30" t="str">
        <f t="shared" si="0"/>
        <v/>
      </c>
      <c r="E44" s="11" t="str">
        <f t="shared" si="1"/>
        <v/>
      </c>
      <c r="F44" s="12" t="str">
        <f t="shared" si="2"/>
        <v/>
      </c>
      <c r="G44" s="13" t="str">
        <f t="shared" si="3"/>
        <v/>
      </c>
      <c r="H44" s="13" t="str">
        <f t="shared" si="4"/>
        <v/>
      </c>
      <c r="I44" s="14" t="str">
        <f t="shared" si="5"/>
        <v/>
      </c>
    </row>
    <row r="45" spans="1:9" ht="15">
      <c r="A45" s="35"/>
      <c r="B45" s="28"/>
      <c r="C45" s="29"/>
      <c r="D45" s="30" t="str">
        <f t="shared" si="0"/>
        <v/>
      </c>
      <c r="E45" s="11" t="str">
        <f t="shared" si="1"/>
        <v/>
      </c>
      <c r="F45" s="12" t="str">
        <f t="shared" si="2"/>
        <v/>
      </c>
      <c r="G45" s="13" t="str">
        <f t="shared" si="3"/>
        <v/>
      </c>
      <c r="H45" s="13" t="str">
        <f t="shared" si="4"/>
        <v/>
      </c>
      <c r="I45" s="14" t="str">
        <f t="shared" si="5"/>
        <v/>
      </c>
    </row>
    <row r="46" spans="1:9" ht="15">
      <c r="A46" s="35"/>
      <c r="B46" s="28"/>
      <c r="C46" s="29"/>
      <c r="D46" s="30" t="str">
        <f t="shared" si="0"/>
        <v/>
      </c>
      <c r="E46" s="11" t="str">
        <f t="shared" si="1"/>
        <v/>
      </c>
      <c r="F46" s="12" t="str">
        <f t="shared" si="2"/>
        <v/>
      </c>
      <c r="G46" s="13" t="str">
        <f t="shared" si="3"/>
        <v/>
      </c>
      <c r="H46" s="13" t="str">
        <f t="shared" si="4"/>
        <v/>
      </c>
      <c r="I46" s="14" t="str">
        <f t="shared" si="5"/>
        <v/>
      </c>
    </row>
    <row r="47" spans="1:9" ht="15">
      <c r="A47" s="35"/>
      <c r="B47" s="28"/>
      <c r="C47" s="29"/>
      <c r="D47" s="30" t="str">
        <f t="shared" si="0"/>
        <v/>
      </c>
      <c r="E47" s="11" t="str">
        <f t="shared" si="1"/>
        <v/>
      </c>
      <c r="F47" s="12" t="str">
        <f t="shared" si="2"/>
        <v/>
      </c>
      <c r="G47" s="13" t="str">
        <f t="shared" si="3"/>
        <v/>
      </c>
      <c r="H47" s="13" t="str">
        <f t="shared" si="4"/>
        <v/>
      </c>
      <c r="I47" s="14" t="str">
        <f t="shared" si="5"/>
        <v/>
      </c>
    </row>
    <row r="48" spans="1:9" ht="15">
      <c r="A48" s="35"/>
      <c r="B48" s="28"/>
      <c r="C48" s="29"/>
      <c r="D48" s="30" t="str">
        <f t="shared" si="0"/>
        <v/>
      </c>
      <c r="E48" s="11" t="str">
        <f t="shared" si="1"/>
        <v/>
      </c>
      <c r="F48" s="12" t="str">
        <f t="shared" si="2"/>
        <v/>
      </c>
      <c r="G48" s="13" t="str">
        <f t="shared" si="3"/>
        <v/>
      </c>
      <c r="H48" s="13" t="str">
        <f t="shared" si="4"/>
        <v/>
      </c>
      <c r="I48" s="14" t="str">
        <f t="shared" si="5"/>
        <v/>
      </c>
    </row>
    <row r="49" spans="1:9" ht="15">
      <c r="A49" s="35"/>
      <c r="B49" s="28"/>
      <c r="C49" s="29"/>
      <c r="D49" s="30" t="str">
        <f t="shared" si="0"/>
        <v/>
      </c>
      <c r="E49" s="11" t="str">
        <f t="shared" si="1"/>
        <v/>
      </c>
      <c r="F49" s="12" t="str">
        <f t="shared" si="2"/>
        <v/>
      </c>
      <c r="G49" s="13" t="str">
        <f t="shared" si="3"/>
        <v/>
      </c>
      <c r="H49" s="13" t="str">
        <f t="shared" si="4"/>
        <v/>
      </c>
      <c r="I49" s="14" t="str">
        <f t="shared" si="5"/>
        <v/>
      </c>
    </row>
    <row r="50" spans="1:9" ht="15">
      <c r="A50" s="36"/>
      <c r="B50" s="37"/>
      <c r="C50" s="38"/>
      <c r="D50" s="39" t="str">
        <f t="shared" si="0"/>
        <v/>
      </c>
      <c r="E50" s="11" t="str">
        <f t="shared" si="1"/>
        <v/>
      </c>
      <c r="F50" s="12" t="str">
        <f>IF(AND(NOT(ISBLANK(B50)),NOT(ISBLANK(C50))),ROUNDDOWN(MOD(J48/(24*3600),24),0),"")</f>
        <v/>
      </c>
      <c r="G50" s="13" t="str">
        <f>IF(AND(NOT(ISBLANK(B50)),NOT(ISBLANK(C50))),ROUNDDOWN(((MOD(J48/(24*3600),24)-K48)*24*3600)/3600,0),"")</f>
        <v/>
      </c>
      <c r="H50" s="13" t="str">
        <f>IF(AND(NOT(ISBLANK(B50)),NOT(ISBLANK(C50))),ROUNDDOWN(((((MOD(J48/(24*3600),24)-K48)*24*3600)/3600-ROUNDDOWN(((MOD(J48/(24*3600),24)-K48)*24*3600)/3600,0))*3600)/60,0),"")</f>
        <v/>
      </c>
      <c r="I50" s="22" t="str">
        <f>IF(AND(NOT(ISBLANK(B50)),NOT(ISBLANK(C50))),(((((MOD(J48/(24*3600),24)-K48)*24*3600)/3600-ROUNDDOWN(((MOD(J48/(24*3600),24)-K48)*24*3600)/3600,0))*3600)/60-ROUNDDOWN(((((MOD(J48/(24*3600),24)-K48)*24*3600)/3600-ROUNDDOWN(((MOD(J48/(24*3600),24)-K48)*24*3600)/3600,0))*3600)/60,0))*60,"")</f>
        <v/>
      </c>
    </row>
    <row r="51" spans="1:9">
      <c r="D51" s="41"/>
      <c r="E51" s="42"/>
      <c r="F51" s="42"/>
    </row>
    <row r="52" spans="1:9">
      <c r="D52" s="41"/>
      <c r="E52" s="42"/>
      <c r="F52" s="42"/>
    </row>
    <row r="53" spans="1:9">
      <c r="D53" s="41"/>
      <c r="E53" s="42"/>
      <c r="F53" s="42"/>
    </row>
    <row r="54" spans="1:9">
      <c r="D54" s="41"/>
      <c r="E54" s="42"/>
      <c r="F54" s="42"/>
    </row>
    <row r="55" spans="1:9">
      <c r="D55" s="41"/>
      <c r="E55" s="42"/>
      <c r="F55" s="42"/>
    </row>
    <row r="56" spans="1:9">
      <c r="D56" s="4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Itinéraires2</vt:lpstr>
    </vt:vector>
  </TitlesOfParts>
  <Company>YEAPA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VILCOT</dc:creator>
  <cp:lastModifiedBy>Jean Marc VILCOT</cp:lastModifiedBy>
  <dcterms:created xsi:type="dcterms:W3CDTF">2012-01-23T16:21:20Z</dcterms:created>
  <dcterms:modified xsi:type="dcterms:W3CDTF">2012-01-23T16:22:29Z</dcterms:modified>
</cp:coreProperties>
</file>